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450 Инженерно-геодезические изыскания (ПКС)\СКС-2450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1" i="1" l="1"/>
  <c r="AB20" i="1"/>
  <c r="AC20" i="1" s="1"/>
  <c r="AA20" i="1"/>
  <c r="AB18" i="1"/>
  <c r="AC18" i="1" s="1"/>
  <c r="AA18" i="1"/>
  <c r="AD20" i="1" l="1"/>
  <c r="AD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<sst xmlns="http://schemas.openxmlformats.org/spreadsheetml/2006/main" count="85" uniqueCount="81">
  <si>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</si>
  <si>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</si>
  <si>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</si>
  <si>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</si>
  <si>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</si>
  <si>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</si>
  <si>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</si>
  <si>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</si>
  <si>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</si>
  <si>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</si>
  <si>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Инженерно-геодезические изыскания</t>
  </si>
  <si>
    <t>Место поставки, выполнения работ или оказания услуг</t>
  </si>
  <si>
    <t>г.о. Самара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</si>
  <si>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</si>
  <si>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</si>
  <si>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</si>
  <si>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</si>
  <si>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</si>
  <si>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</si>
  <si>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</si>
  <si>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</si>
  <si>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</si>
  <si>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</si>
  <si>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</si>
  <si>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</si>
  <si>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</si>
  <si>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</si>
  <si>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</si>
  <si>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</si>
  <si>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</si>
  <si>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</si>
  <si>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</si>
  <si>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</si>
  <si>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</si>
  <si>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</si>
  <si>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</si>
  <si>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</si>
  <si>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</si>
  <si>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</si>
  <si>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</si>
  <si>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</si>
  <si>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</si>
  <si>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</si>
  <si>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</si>
  <si>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</si>
  <si>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</si>
  <si>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</si>
  <si>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</si>
  <si>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</si>
  <si>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</si>
  <si>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</si>
  <si>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</si>
  <si>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</si>
  <si>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</si>
  <si>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</si>
  <si>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</si>
  <si>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</si>
  <si>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</si>
  <si>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</si>
  <si>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</si>
  <si>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</si>
  <si>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</si>
  <si>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</si>
  <si>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</si>
  <si>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</si>
  <si>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Исполнительная геодезическая съемка вновь построенных инженерных сетей до 100м.п.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</si>
  <si>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</si>
  <si>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</si>
  <si>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</si>
  <si>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</si>
  <si>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</si>
  <si>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</si>
  <si>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Ведущий инженер ПКС</t>
  </si>
  <si>
    <t>Фролов Е.В.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</si>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</sst>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</numFmts>
  <fonts count="17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6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3" fillId="0" borderId="0" xfId="0" applyFont="1" applyBorder="1" applyAlignment="1">
      <alignment horizontal="center"/>
    </xf>
    <xf numFmtId="1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7" fontId="13" fillId="0" borderId="1" xfId="1" applyNumberFormat="1" applyFont="1" applyBorder="1" applyAlignment="1" applyProtection="1">
      <alignment horizontal="center" vertical="center" wrapText="1"/>
    </xf>
    <xf numFmtId="167" fontId="13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4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69840</xdr:colOff>
      <xdr:row>17</xdr:row>
      <xdr:rowOff>435240</xdr:rowOff>
    </xdr:from>
    <xdr:to>
      <xdr:col>29</xdr:col>
      <xdr:colOff>1800</xdr:colOff>
      <xdr:row>17</xdr:row>
      <xdr:rowOff>435600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700120" y="53690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70200</xdr:colOff>
      <xdr:row>21</xdr:row>
      <xdr:rowOff>130320</xdr:rowOff>
    </xdr:from>
    <xdr:to>
      <xdr:col>29</xdr:col>
      <xdr:colOff>1800</xdr:colOff>
      <xdr:row>21</xdr:row>
      <xdr:rowOff>130680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700480" y="6245280"/>
          <a:ext cx="83916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70200</xdr:colOff>
      <xdr:row>21</xdr:row>
      <xdr:rowOff>130320</xdr:rowOff>
    </xdr:from>
    <xdr:to>
      <xdr:col>29</xdr:col>
      <xdr:colOff>1800</xdr:colOff>
      <xdr:row>21</xdr:row>
      <xdr:rowOff>130680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700480" y="6245280"/>
          <a:ext cx="83916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J41"/>
  <sheetViews>
    <sheetView tabSelected="1" view="pageBreakPreview" zoomScale="70" zoomScaleNormal="70" zoomScaleSheetLayoutView="70" workbookViewId="0">
      <pane xSplit="3" ySplit="17" topLeftCell="D18" activePane="bottomRight" state="frozen"/>
      <selection pane="topRight" activeCell="W1" sqref="W1"/>
      <selection pane="bottomLeft" activeCell="A18" sqref="A18"/>
      <selection pane="bottomRight" activeCell="AJ30" sqref="AJ30"/>
    </sheetView>
  </sheetViews>
  <sheetFormatPr defaultColWidth="8.85546875" defaultRowHeight="12.75" x14ac:dyDescent="0.2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14" width="12.7109375" style="15" customWidth="1"/>
    <col min="15" max="26" width="12.7109375" style="15" hidden="1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4" width="8.85546875" style="15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6.5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 x14ac:dyDescent="0.2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 x14ac:dyDescent="0.2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 x14ac:dyDescent="0.2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 x14ac:dyDescent="0.2">
      <c r="C10" s="20" t="s">
        <v>9</v>
      </c>
      <c r="D10" s="12" t="s">
        <v>10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30" s="19" customFormat="1" ht="27" customHeight="1" x14ac:dyDescent="0.2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 x14ac:dyDescent="0.2">
      <c r="C12" s="20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2"/>
    <row r="14" spans="1:30" ht="25.5" customHeight="1" x14ac:dyDescent="0.2">
      <c r="A14" s="11" t="s">
        <v>15</v>
      </c>
      <c r="B14" s="11" t="s">
        <v>16</v>
      </c>
      <c r="C14" s="11" t="s">
        <v>17</v>
      </c>
      <c r="D14" s="11" t="s">
        <v>18</v>
      </c>
      <c r="E14" s="11" t="s">
        <v>19</v>
      </c>
      <c r="F14" s="11" t="s">
        <v>20</v>
      </c>
      <c r="G14" s="11"/>
      <c r="H14" s="11"/>
      <c r="I14" s="11"/>
      <c r="J14" s="10" t="s">
        <v>21</v>
      </c>
      <c r="K14" s="11" t="s">
        <v>22</v>
      </c>
      <c r="L14" s="9" t="s">
        <v>23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24</v>
      </c>
      <c r="AB14" s="7" t="s">
        <v>25</v>
      </c>
      <c r="AC14" s="11" t="s">
        <v>26</v>
      </c>
      <c r="AD14" s="6" t="s">
        <v>27</v>
      </c>
    </row>
    <row r="15" spans="1:30" ht="28.5" customHeight="1" x14ac:dyDescent="0.2">
      <c r="A15" s="11"/>
      <c r="B15" s="11"/>
      <c r="C15" s="11"/>
      <c r="D15" s="11"/>
      <c r="E15" s="11"/>
      <c r="F15" s="11" t="s">
        <v>28</v>
      </c>
      <c r="G15" s="11" t="s">
        <v>29</v>
      </c>
      <c r="H15" s="11" t="s">
        <v>30</v>
      </c>
      <c r="I15" s="11" t="s">
        <v>31</v>
      </c>
      <c r="J15" s="10"/>
      <c r="K15" s="10"/>
      <c r="L15" s="5" t="s">
        <v>32</v>
      </c>
      <c r="M15" s="5"/>
      <c r="N15" s="5"/>
      <c r="O15" s="5"/>
      <c r="P15" s="5"/>
      <c r="Q15" s="5" t="s">
        <v>33</v>
      </c>
      <c r="R15" s="5"/>
      <c r="S15" s="5"/>
      <c r="T15" s="5"/>
      <c r="U15" s="5"/>
      <c r="V15" s="11" t="s">
        <v>34</v>
      </c>
      <c r="W15" s="11"/>
      <c r="X15" s="11"/>
      <c r="Y15" s="11"/>
      <c r="Z15" s="11"/>
      <c r="AA15" s="8"/>
      <c r="AB15" s="7"/>
      <c r="AC15" s="7"/>
      <c r="AD15" s="6"/>
    </row>
    <row r="16" spans="1:30" ht="52.5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35</v>
      </c>
      <c r="M16" s="21" t="s">
        <v>36</v>
      </c>
      <c r="N16" s="21" t="s">
        <v>37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8"/>
      <c r="AB16" s="7"/>
      <c r="AC16" s="7"/>
      <c r="AD16" s="6"/>
    </row>
    <row r="17" spans="1:30" s="26" customFormat="1" ht="15.75" customHeigh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34.5" customHeight="1" x14ac:dyDescent="0.2">
      <c r="A18" s="27">
        <v>1</v>
      </c>
      <c r="B18" s="28"/>
      <c r="C18" s="29" t="s">
        <v>10</v>
      </c>
      <c r="D18" s="30"/>
      <c r="E18" s="31">
        <v>1</v>
      </c>
      <c r="F18" s="32"/>
      <c r="G18" s="33"/>
      <c r="H18" s="34"/>
      <c r="I18" s="34"/>
      <c r="J18" s="35"/>
      <c r="K18" s="33"/>
      <c r="L18" s="36">
        <v>13000</v>
      </c>
      <c r="M18" s="36">
        <v>13000</v>
      </c>
      <c r="N18" s="36">
        <v>10000</v>
      </c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9">
        <f>COUNTIF(K18:Z18,"&gt;0")</f>
        <v>3</v>
      </c>
      <c r="AB18" s="40">
        <f>CEILING(SUM(K18:Z18)/COUNTIF(K18:Z18,"&gt;0"),0.01)</f>
        <v>12000</v>
      </c>
      <c r="AC18" s="40">
        <f>AB18*E18</f>
        <v>12000</v>
      </c>
      <c r="AD18" s="31">
        <f>STDEV(K18:Z18)/AB18*100</f>
        <v>14.433756729740644</v>
      </c>
    </row>
    <row r="19" spans="1:30" ht="34.5" hidden="1" customHeight="1" x14ac:dyDescent="0.2">
      <c r="A19" s="27"/>
      <c r="B19" s="28"/>
      <c r="C19" s="41"/>
      <c r="D19" s="30"/>
      <c r="E19" s="31"/>
      <c r="F19" s="32"/>
      <c r="G19" s="33"/>
      <c r="H19" s="34"/>
      <c r="I19" s="34"/>
      <c r="J19" s="35"/>
      <c r="K19" s="33"/>
      <c r="L19" s="36"/>
      <c r="M19" s="36"/>
      <c r="N19" s="36"/>
      <c r="O19" s="37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9"/>
      <c r="AB19" s="40"/>
      <c r="AC19" s="40"/>
      <c r="AD19" s="31"/>
    </row>
    <row r="20" spans="1:30" ht="34.5" customHeight="1" x14ac:dyDescent="0.2">
      <c r="A20" s="27">
        <v>2</v>
      </c>
      <c r="B20" s="28"/>
      <c r="C20" s="29" t="s">
        <v>65</v>
      </c>
      <c r="D20" s="35"/>
      <c r="E20" s="42">
        <v>1</v>
      </c>
      <c r="F20" s="43"/>
      <c r="G20" s="44"/>
      <c r="H20" s="34"/>
      <c r="I20" s="34"/>
      <c r="J20" s="35"/>
      <c r="K20" s="33"/>
      <c r="L20" s="37">
        <v>10000</v>
      </c>
      <c r="M20" s="37">
        <v>10000</v>
      </c>
      <c r="N20" s="37">
        <v>7500</v>
      </c>
      <c r="O20" s="37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9">
        <f>COUNTIF(K20:Z20,"&gt;0")</f>
        <v>3</v>
      </c>
      <c r="AB20" s="40">
        <f>CEILING(SUM(K20:Z20)/COUNTIF(K20:Z20,"&gt;0"),0.01)</f>
        <v>9166.67</v>
      </c>
      <c r="AC20" s="40">
        <f>AB20*E20</f>
        <v>9166.67</v>
      </c>
      <c r="AD20" s="31">
        <f>STDEV(K20:Z20)/AB20*100</f>
        <v>15.745910706658609</v>
      </c>
    </row>
    <row r="21" spans="1:30" ht="24" customHeight="1" x14ac:dyDescent="0.2">
      <c r="A21" s="45"/>
      <c r="B21" s="46"/>
      <c r="C21" s="4" t="s">
        <v>66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8"/>
      <c r="AC21" s="48">
        <f>SUM(AC18:AC20)</f>
        <v>21166.67</v>
      </c>
      <c r="AD21" s="49"/>
    </row>
    <row r="22" spans="1:30" ht="13.5" customHeight="1" x14ac:dyDescent="0.2"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1"/>
    </row>
    <row r="23" spans="1:30" s="52" customFormat="1" ht="13.5" customHeight="1" x14ac:dyDescent="0.2">
      <c r="C23" s="52" t="s">
        <v>67</v>
      </c>
    </row>
    <row r="24" spans="1:30" s="52" customFormat="1" ht="15" customHeight="1" x14ac:dyDescent="0.2">
      <c r="C24" s="53" t="s">
        <v>68</v>
      </c>
    </row>
    <row r="25" spans="1:30" s="52" customFormat="1" ht="15" customHeight="1" x14ac:dyDescent="0.2">
      <c r="C25" s="53" t="s">
        <v>69</v>
      </c>
    </row>
    <row r="26" spans="1:30" s="52" customFormat="1" ht="15" customHeight="1" x14ac:dyDescent="0.2">
      <c r="C26" s="53" t="s">
        <v>70</v>
      </c>
    </row>
    <row r="27" spans="1:30" ht="13.5" customHeight="1" x14ac:dyDescent="0.2">
      <c r="L27" s="54"/>
    </row>
    <row r="28" spans="1:30" s="55" customFormat="1" ht="13.5" customHeight="1" x14ac:dyDescent="0.25">
      <c r="C28" s="56" t="s">
        <v>71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55" customFormat="1" ht="13.5" customHeight="1" x14ac:dyDescent="0.25"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30" s="55" customFormat="1" ht="13.5" customHeight="1" x14ac:dyDescent="0.25">
      <c r="C30" s="57">
        <v>44687</v>
      </c>
      <c r="D30" s="58"/>
      <c r="E30" s="58"/>
      <c r="F30" s="3" t="s">
        <v>72</v>
      </c>
      <c r="G30" s="3"/>
      <c r="H30" s="3"/>
      <c r="I30" s="3"/>
      <c r="J30" s="3"/>
      <c r="K30" s="59"/>
      <c r="L30" s="3"/>
      <c r="M30" s="3"/>
      <c r="N30" s="3"/>
      <c r="O30" s="60"/>
      <c r="P30" s="60"/>
      <c r="Q30" s="15"/>
      <c r="R30" s="15"/>
      <c r="S30" s="15"/>
      <c r="T30" s="15"/>
      <c r="U30" s="15"/>
      <c r="V30" s="2" t="s">
        <v>73</v>
      </c>
      <c r="W30" s="2"/>
      <c r="X30" s="2"/>
      <c r="Y30" s="2"/>
      <c r="Z30" s="2"/>
      <c r="AA30" s="2"/>
      <c r="AB30" s="2"/>
      <c r="AC30" s="61"/>
    </row>
    <row r="31" spans="1:30" s="55" customFormat="1" ht="13.5" customHeight="1" x14ac:dyDescent="0.25">
      <c r="C31" s="62" t="s">
        <v>74</v>
      </c>
      <c r="D31" s="58"/>
      <c r="E31" s="58"/>
      <c r="F31" s="1" t="s">
        <v>75</v>
      </c>
      <c r="G31" s="1"/>
      <c r="H31" s="1"/>
      <c r="I31" s="1"/>
      <c r="J31" s="1"/>
      <c r="K31" s="15"/>
      <c r="L31" s="64" t="s">
        <v>76</v>
      </c>
      <c r="M31" s="64"/>
      <c r="N31" s="64"/>
      <c r="O31" s="60"/>
      <c r="P31" s="60"/>
      <c r="Q31" s="15"/>
      <c r="R31" s="15"/>
      <c r="S31" s="15"/>
      <c r="T31" s="15"/>
      <c r="U31" s="15"/>
      <c r="V31" s="1"/>
      <c r="W31" s="1"/>
      <c r="X31" s="1"/>
      <c r="Y31" s="1"/>
      <c r="Z31" s="1"/>
      <c r="AA31" s="1"/>
      <c r="AB31" s="1"/>
    </row>
    <row r="32" spans="1:30" ht="13.5" customHeight="1" x14ac:dyDescent="0.2">
      <c r="C32" s="63"/>
    </row>
    <row r="33" spans="3:30" ht="13.5" customHeight="1" x14ac:dyDescent="0.2">
      <c r="C33" s="56" t="s">
        <v>77</v>
      </c>
    </row>
    <row r="34" spans="3:30" ht="13.5" customHeight="1" x14ac:dyDescent="0.2"/>
    <row r="35" spans="3:30" x14ac:dyDescent="0.2">
      <c r="C35" s="57">
        <v>44687</v>
      </c>
      <c r="D35" s="58"/>
      <c r="E35" s="58"/>
      <c r="F35" s="3" t="s">
        <v>78</v>
      </c>
      <c r="G35" s="3"/>
      <c r="H35" s="3"/>
      <c r="I35" s="3"/>
      <c r="J35" s="3"/>
      <c r="K35" s="59"/>
      <c r="L35" s="3"/>
      <c r="M35" s="3"/>
      <c r="N35" s="3"/>
      <c r="O35" s="60"/>
      <c r="P35" s="60"/>
      <c r="V35" s="2" t="s">
        <v>79</v>
      </c>
      <c r="W35" s="2"/>
      <c r="X35" s="2"/>
      <c r="Y35" s="2"/>
      <c r="Z35" s="2"/>
      <c r="AA35" s="2"/>
      <c r="AB35" s="2"/>
    </row>
    <row r="36" spans="3:30" x14ac:dyDescent="0.2">
      <c r="C36" s="62" t="s">
        <v>74</v>
      </c>
      <c r="D36" s="58"/>
      <c r="E36" s="58"/>
      <c r="F36" s="1" t="s">
        <v>75</v>
      </c>
      <c r="G36" s="1"/>
      <c r="H36" s="1"/>
      <c r="I36" s="1"/>
      <c r="J36" s="1"/>
      <c r="L36" s="64" t="s">
        <v>76</v>
      </c>
      <c r="M36" s="64"/>
      <c r="N36" s="64"/>
      <c r="O36" s="60"/>
      <c r="P36" s="60"/>
      <c r="V36" s="1"/>
      <c r="W36" s="1"/>
      <c r="X36" s="1"/>
      <c r="Y36" s="1"/>
      <c r="Z36" s="1"/>
      <c r="AA36" s="1"/>
      <c r="AB36" s="1"/>
    </row>
    <row r="39" spans="3:30" x14ac:dyDescent="0.2">
      <c r="C39" s="56" t="s">
        <v>80</v>
      </c>
    </row>
    <row r="41" spans="3:30" x14ac:dyDescent="0.2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</sheetData>
  <mergeCells count="42">
    <mergeCell ref="C41:AD41"/>
    <mergeCell ref="F35:J35"/>
    <mergeCell ref="L35:N35"/>
    <mergeCell ref="V35:AB35"/>
    <mergeCell ref="F36:J36"/>
    <mergeCell ref="L36:N36"/>
    <mergeCell ref="V36:AB36"/>
    <mergeCell ref="C21:M21"/>
    <mergeCell ref="F30:J30"/>
    <mergeCell ref="L30:N30"/>
    <mergeCell ref="V30:AB30"/>
    <mergeCell ref="F31:J31"/>
    <mergeCell ref="L31:N31"/>
    <mergeCell ref="V31:AB31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83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5</cp:revision>
  <cp:lastPrinted>2022-04-21T13:15:40Z</cp:lastPrinted>
  <dcterms:created xsi:type="dcterms:W3CDTF">1996-10-08T23:32:33Z</dcterms:created>
  <dcterms:modified xsi:type="dcterms:W3CDTF">2022-05-31T05:43:16Z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